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<sst xmlns="http://schemas.openxmlformats.org/spreadsheetml/2006/main" count="18" uniqueCount="16">
  <si>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Высота конуса, h</t>
  </si>
  <si>
    <t>Диаметр основания, D</t>
  </si>
  <si>
    <t>Диаметр вершины, d</t>
  </si>
  <si>
    <t>Высота неусеченного конуса, H</t>
  </si>
  <si>
    <t>Длина боковой стороны, L</t>
  </si>
  <si>
    <t>Длина усеченной боковой стороны, l</t>
  </si>
  <si>
    <t>радиус</t>
  </si>
  <si>
    <t>Радиус развертки, R</t>
  </si>
  <si>
    <t>Радиус усечения вершины, r</t>
  </si>
  <si>
    <t>диаметр</t>
  </si>
  <si>
    <t>Желаемый конус</t>
  </si>
  <si>
    <t>Развертка</t>
  </si>
  <si>
    <t>вводим</t>
  </si>
  <si>
    <t>само считает</t>
  </si>
  <si>
    <t>Угол сектора, α°</t>
  </si>
  <si>
    <t>Результат (само считает)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</si>
</sst>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2" fontId="0" fillId="3" borderId="10" xfId="0" applyNumberForma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vertical="center" wrapText="1"/>
      <protection hidden="1"/>
    </xf>
    <xf numFmtId="2" fontId="0" fillId="4" borderId="10" xfId="0" applyNumberFormat="1" applyFill="1" applyBorder="1" applyAlignment="1" applyProtection="1">
      <alignment horizontal="center" vertical="center"/>
      <protection hidden="1"/>
    </xf>
    <xf numFmtId="2" fontId="0" fillId="3" borderId="9" xfId="0" applyNumberFormat="1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 wrapText="1"/>
      <protection hidden="1"/>
    </xf>
    <xf numFmtId="2" fontId="0" fillId="4" borderId="13" xfId="0" applyNumberFormat="1" applyFill="1" applyBorder="1" applyAlignment="1" applyProtection="1">
      <alignment horizontal="center" vertical="center"/>
      <protection hidden="1"/>
    </xf>
    <xf numFmtId="0" fontId="0" fillId="4" borderId="14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9525</xdr:rowOff>
    </xdr:from>
    <xdr:to>
      <xdr:col>8</xdr:col>
      <xdr:colOff>590550</xdr:colOff>
      <xdr:row>35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62150"/>
          <a:ext cx="6924675" cy="446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21.421875" style="0" customWidth="1"/>
    <col min="3" max="4" width="9.00390625" style="0" customWidth="1"/>
    <col min="5" max="5" width="18.28125" style="0" customWidth="1"/>
    <col min="6" max="6" width="9.00390625" style="0" customWidth="1"/>
    <col min="7" max="7" width="19.28125" style="0" customWidth="1"/>
    <col min="8" max="9" width="9.00390625" style="0" customWidth="1"/>
  </cols>
  <sheetData>
    <row r="1" ht="13.5" thickBot="1"/>
    <row r="2" spans="2:9" ht="12.75">
      <c r="B2" s="15" t="s">
        <v>10</v>
      </c>
      <c r="C2" s="16" t="s">
        <v>9</v>
      </c>
      <c r="D2" s="17" t="s">
        <v>6</v>
      </c>
      <c r="E2" s="18"/>
      <c r="F2" s="18"/>
      <c r="G2" s="15" t="s">
        <v>11</v>
      </c>
      <c r="H2" s="19" t="s">
        <v>6</v>
      </c>
      <c r="I2" s="17" t="s">
        <v>9</v>
      </c>
    </row>
    <row r="3" spans="2:9" ht="25.5">
      <c r="B3" s="20" t="s">
        <v>2</v>
      </c>
      <c r="C3" s="14">
        <v>28</v>
      </c>
      <c r="D3" s="21">
        <f>C3/2</f>
        <v>14</v>
      </c>
      <c r="E3" s="22" t="s">
        <v>5</v>
      </c>
      <c r="F3" s="23">
        <f>SQRT((D4-D3)^2+C5^2)</f>
        <v>235.58650216003463</v>
      </c>
      <c r="G3" s="24" t="s">
        <v>7</v>
      </c>
      <c r="H3" s="25">
        <f>F4</f>
        <v>300.25730667455394</v>
      </c>
      <c r="I3" s="26">
        <f>H3*2</f>
        <v>600.5146133491079</v>
      </c>
    </row>
    <row r="4" spans="2:9" ht="25.5">
      <c r="B4" s="20" t="s">
        <v>1</v>
      </c>
      <c r="C4" s="14">
        <v>130</v>
      </c>
      <c r="D4" s="27">
        <f>C4/2</f>
        <v>65</v>
      </c>
      <c r="E4" s="22" t="s">
        <v>4</v>
      </c>
      <c r="F4" s="23">
        <f>D4*F3/(D4-D3)</f>
        <v>300.25730667455394</v>
      </c>
      <c r="G4" s="24" t="s">
        <v>8</v>
      </c>
      <c r="H4" s="25">
        <f>H3-F3</f>
        <v>64.67080451451932</v>
      </c>
      <c r="I4" s="26">
        <f>H4*2</f>
        <v>129.34160902903864</v>
      </c>
    </row>
    <row r="5" spans="2:9" ht="38.25" customHeight="1" thickBot="1">
      <c r="B5" s="28" t="s">
        <v>0</v>
      </c>
      <c r="C5" s="32">
        <v>230</v>
      </c>
      <c r="D5" s="33"/>
      <c r="E5" s="22" t="s">
        <v>3</v>
      </c>
      <c r="F5" s="23">
        <f>SQRT(F4^2-D4^2)</f>
        <v>293.1372549019608</v>
      </c>
      <c r="G5" s="29" t="s">
        <v>14</v>
      </c>
      <c r="H5" s="30">
        <f>360*D4/F4</f>
        <v>77.93315759460614</v>
      </c>
      <c r="I5" s="31"/>
    </row>
    <row r="7" spans="3:5" s="2" customFormat="1" ht="12.75">
      <c r="C7" s="8" t="s">
        <v>12</v>
      </c>
      <c r="D7" s="10" t="s">
        <v>13</v>
      </c>
      <c r="E7" s="12" t="s">
        <v>15</v>
      </c>
    </row>
    <row r="8" spans="2:8" s="2" customFormat="1" ht="12.75">
      <c r="B8" s="3"/>
      <c r="C8" s="9"/>
      <c r="D8" s="11"/>
      <c r="E8" s="13"/>
      <c r="F8" s="6"/>
      <c r="G8" s="7"/>
      <c r="H8" s="6"/>
    </row>
    <row r="9" spans="2:8" s="2" customFormat="1" ht="12.75">
      <c r="B9" s="3"/>
      <c r="C9" s="4"/>
      <c r="D9" s="4"/>
      <c r="E9" s="5"/>
      <c r="F9" s="6"/>
      <c r="G9" s="7"/>
      <c r="H9" s="6"/>
    </row>
    <row r="10" spans="2:9" ht="12.75">
      <c r="B10" s="1"/>
      <c r="C10" s="1"/>
      <c r="D10" s="1"/>
      <c r="E10" s="1"/>
      <c r="F10" s="1"/>
      <c r="G10" s="1"/>
      <c r="H10" s="1"/>
      <c r="I10" s="1"/>
    </row>
    <row r="11" spans="2:9" ht="12.75">
      <c r="B11" s="1"/>
      <c r="C11" s="1"/>
      <c r="D11" s="1"/>
      <c r="E11" s="1"/>
      <c r="F11" s="1"/>
      <c r="G11" s="1"/>
      <c r="H11" s="1"/>
      <c r="I11" s="1"/>
    </row>
  </sheetData>
  <sheetProtection password="C564" sheet="1" objects="1" scenarios="1"/>
  <mergeCells count="5">
    <mergeCell ref="C5:D5"/>
    <mergeCell ref="H5:I5"/>
    <mergeCell ref="C7:C8"/>
    <mergeCell ref="D7:D8"/>
    <mergeCell ref="E7:E8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2010-11-15T19:21:07Z</dcterms:modified>
  <cp:category/>
  <cp:version/>
  <cp:contentType/>
  <cp:contentStatus/>
</cp:coreProperties>
</file>